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Штатний розпис\"/>
    </mc:Choice>
  </mc:AlternateContent>
  <xr:revisionPtr revIDLastSave="0" documentId="13_ncr:1_{BC6B5449-5CC2-4859-A427-DD6CAC03B8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орма" sheetId="1" r:id="rId1"/>
  </sheets>
  <definedNames>
    <definedName name="_xlnm.Print_Area" localSheetId="0">Форма!$A$1:$R$40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4" i="1"/>
  <c r="F20" i="1"/>
  <c r="F21" i="1"/>
  <c r="F19" i="1"/>
  <c r="E33" i="1"/>
  <c r="G28" i="1"/>
  <c r="G33" i="1" s="1"/>
  <c r="H28" i="1"/>
  <c r="H33" i="1" s="1"/>
  <c r="I28" i="1"/>
  <c r="I33" i="1" s="1"/>
  <c r="J28" i="1"/>
  <c r="J33" i="1" s="1"/>
  <c r="K28" i="1"/>
  <c r="K33" i="1" s="1"/>
  <c r="L28" i="1"/>
  <c r="L33" i="1" s="1"/>
  <c r="M28" i="1"/>
  <c r="M33" i="1" s="1"/>
  <c r="N28" i="1"/>
  <c r="N33" i="1" s="1"/>
  <c r="O28" i="1"/>
  <c r="O33" i="1" s="1"/>
  <c r="P28" i="1"/>
  <c r="P33" i="1" s="1"/>
  <c r="R29" i="1"/>
  <c r="R30" i="1"/>
  <c r="R31" i="1"/>
  <c r="Q25" i="1"/>
  <c r="R25" i="1" s="1"/>
  <c r="Q26" i="1"/>
  <c r="R26" i="1" s="1"/>
  <c r="Q24" i="1"/>
  <c r="R24" i="1" s="1"/>
  <c r="Q20" i="1"/>
  <c r="Q21" i="1"/>
  <c r="R21" i="1" s="1"/>
  <c r="Q19" i="1"/>
  <c r="R19" i="1" s="1"/>
  <c r="C27" i="1"/>
  <c r="C22" i="1"/>
  <c r="C28" i="1" l="1"/>
  <c r="C33" i="1" s="1"/>
  <c r="Q22" i="1"/>
  <c r="R20" i="1"/>
  <c r="R22" i="1" s="1"/>
  <c r="R27" i="1"/>
  <c r="Q27" i="1"/>
  <c r="R28" i="1" l="1"/>
  <c r="R33" i="1" s="1"/>
  <c r="Q28" i="1"/>
  <c r="Q33" i="1" s="1"/>
</calcChain>
</file>

<file path=xl/sharedStrings.xml><?xml version="1.0" encoding="utf-8"?>
<sst xmlns="http://schemas.openxmlformats.org/spreadsheetml/2006/main" count="99" uniqueCount="61">
  <si>
    <t>Кількість штатних посад</t>
  </si>
  <si>
    <t>Доплата до рівня мінімальної заробітної плати</t>
  </si>
  <si>
    <t>складність,   напруженість у роботі</t>
  </si>
  <si>
    <t>за вислугу років</t>
  </si>
  <si>
    <t>Директор</t>
  </si>
  <si>
    <t>Провідний бухгалтер</t>
  </si>
  <si>
    <t>Економіст І кат</t>
  </si>
  <si>
    <t>Касир</t>
  </si>
  <si>
    <t>Фахівець</t>
  </si>
  <si>
    <t>Начальник ПФВ</t>
  </si>
  <si>
    <t>ШТАТНИЙ РОЗПИС</t>
  </si>
  <si>
    <t>на _____ рік</t>
  </si>
  <si>
    <t xml:space="preserve"> штат у кількості _____штатних одиниць з місячним</t>
  </si>
  <si>
    <t>ЗАТВЕРДЖУЮ</t>
  </si>
  <si>
    <t>фондом заробітної плати _____гривень</t>
  </si>
  <si>
    <t>(посада)</t>
  </si>
  <si>
    <t xml:space="preserve">   (підпис )     </t>
  </si>
  <si>
    <t>цифрами та прописом</t>
  </si>
  <si>
    <t>№ з/п</t>
  </si>
  <si>
    <t>Назва структурного підрозділу та посад</t>
  </si>
  <si>
    <t>Посадовий оклад (грн.)</t>
  </si>
  <si>
    <t>Доплати (грн.)</t>
  </si>
  <si>
    <t>Надбавки (грн.)</t>
  </si>
  <si>
    <t>виконання особливо важливої роботи</t>
  </si>
  <si>
    <t>високі досягнення у праці</t>
  </si>
  <si>
    <t>за почесні звання, спортивні звання</t>
  </si>
  <si>
    <t>за знання та використання в роботі іноземної мови</t>
  </si>
  <si>
    <t>доплата за роботу в нічний час</t>
  </si>
  <si>
    <t>за вчене звання та наукову ступінь</t>
  </si>
  <si>
    <t>інші</t>
  </si>
  <si>
    <t>Фонд заробітної плати на місяць (грн.)</t>
  </si>
  <si>
    <t>Фонд заробітної плати на __________ рік (грн.)</t>
  </si>
  <si>
    <t>М. П.</t>
  </si>
  <si>
    <t>Загальний фонд/ Спеціальний фонд</t>
  </si>
  <si>
    <t xml:space="preserve">Усього по </t>
  </si>
  <si>
    <t>Інженер І кат</t>
  </si>
  <si>
    <t>Керівник підрозділу</t>
  </si>
  <si>
    <t>Фонд на погодинну оплату праці</t>
  </si>
  <si>
    <t>Фонд на надбавки/доплати</t>
  </si>
  <si>
    <t>Фонд на договора ЦПХ</t>
  </si>
  <si>
    <t>х</t>
  </si>
  <si>
    <t>УСЬОГО</t>
  </si>
  <si>
    <t>(назва структурного підрозділу)</t>
  </si>
  <si>
    <t>Разом по структурному підрозділу</t>
  </si>
  <si>
    <t>розрахунок відповідно до кількості місяців встановлення</t>
  </si>
  <si>
    <t>М.П.</t>
  </si>
  <si>
    <t xml:space="preserve">стосується спеціального фонду </t>
  </si>
  <si>
    <t>      (число, місяць, рік)                        </t>
  </si>
  <si>
    <t>"_____" ____________________ 20____ р.</t>
  </si>
  <si>
    <t>якщо є інші види надбавок та доплат розписати за назвами</t>
  </si>
  <si>
    <t>Фонд на допомогу на оздоровлення</t>
  </si>
  <si>
    <t>якщо таких виплат не має,  то в ШР не вказувати, видалити строки</t>
  </si>
  <si>
    <t>назви  відділу, центру тощо</t>
  </si>
  <si>
    <t>Тарифний розряд</t>
  </si>
  <si>
    <t>Бухгалтер</t>
  </si>
  <si>
    <t>назва відділу бухгалтерії</t>
  </si>
  <si>
    <t>(Власне ім"я і прізвище)</t>
  </si>
  <si>
    <t>Проректор</t>
  </si>
  <si>
    <t>Проректор за напрямом</t>
  </si>
  <si>
    <t>(Власне ім"я та прізвище)</t>
  </si>
  <si>
    <t>Разом сума по окладах,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</si>
</sst>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wrapText="1"/>
    </xf>
    <xf numFmtId="2" fontId="1" fillId="0" borderId="0" xfId="1" applyNumberFormat="1"/>
    <xf numFmtId="2" fontId="4" fillId="2" borderId="2" xfId="1" applyNumberFormat="1" applyFont="1" applyFill="1" applyBorder="1" applyAlignment="1">
      <alignment horizontal="center"/>
    </xf>
    <xf numFmtId="0" fontId="8" fillId="0" borderId="0" xfId="1" applyFont="1"/>
    <xf numFmtId="2" fontId="8" fillId="0" borderId="0" xfId="1" applyNumberFormat="1" applyFont="1"/>
    <xf numFmtId="0" fontId="4" fillId="2" borderId="1" xfId="1" applyFont="1" applyFill="1" applyBorder="1"/>
    <xf numFmtId="2" fontId="4" fillId="2" borderId="1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0" xfId="1" applyFont="1" applyFill="1"/>
    <xf numFmtId="2" fontId="8" fillId="2" borderId="0" xfId="1" applyNumberFormat="1" applyFont="1" applyFill="1"/>
    <xf numFmtId="0" fontId="7" fillId="0" borderId="3" xfId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2" fontId="7" fillId="2" borderId="1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5" xfId="1" applyFont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1" applyFont="1"/>
    <xf numFmtId="0" fontId="3" fillId="0" borderId="0" xfId="0" applyFont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6" xfId="1" applyFont="1" applyBorder="1"/>
    <xf numFmtId="0" fontId="5" fillId="2" borderId="1" xfId="1" applyFont="1" applyFill="1" applyBorder="1" applyAlignment="1">
      <alignment horizontal="right"/>
    </xf>
    <xf numFmtId="0" fontId="4" fillId="0" borderId="5" xfId="1" applyFont="1" applyBorder="1"/>
    <xf numFmtId="0" fontId="7" fillId="2" borderId="1" xfId="1" applyFont="1" applyFill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8" fillId="2" borderId="0" xfId="1" applyFont="1" applyFill="1" applyAlignment="1">
      <alignment wrapText="1"/>
    </xf>
    <xf numFmtId="0" fontId="1" fillId="0" borderId="0" xfId="1" applyAlignment="1">
      <alignment wrapText="1"/>
    </xf>
    <xf numFmtId="0" fontId="6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" fillId="0" borderId="6" xfId="1" applyFont="1" applyBorder="1"/>
    <xf numFmtId="0" fontId="8" fillId="2" borderId="0" xfId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5" xfId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Процент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U41"/>
  <sheetViews>
    <sheetView tabSelected="1" view="pageBreakPreview" topLeftCell="A22" zoomScaleSheetLayoutView="100" workbookViewId="0">
      <selection activeCell="B23" sqref="B23"/>
    </sheetView>
  </sheetViews>
  <sheetFormatPr defaultRowHeight="15" x14ac:dyDescent="0.2"/>
  <cols>
    <col min="1" max="1" width="4" style="1" customWidth="1"/>
    <col min="2" max="2" width="21.140625" style="1" customWidth="1"/>
    <col min="3" max="4" width="9.42578125" style="1" customWidth="1"/>
    <col min="5" max="6" width="9.5703125" style="1" customWidth="1"/>
    <col min="7" max="7" width="12.42578125" style="1" customWidth="1"/>
    <col min="8" max="8" width="12" style="1" customWidth="1"/>
    <col min="9" max="9" width="12.85546875" style="1" customWidth="1"/>
    <col min="10" max="10" width="11.7109375" style="1" customWidth="1"/>
    <col min="11" max="11" width="9.5703125" style="1" customWidth="1"/>
    <col min="12" max="13" width="13.7109375" style="1" customWidth="1"/>
    <col min="14" max="14" width="11.5703125" style="1" customWidth="1"/>
    <col min="15" max="15" width="7.140625" style="1" customWidth="1"/>
    <col min="16" max="17" width="13.7109375" style="1" customWidth="1"/>
    <col min="18" max="18" width="15.140625" style="1" customWidth="1"/>
    <col min="19" max="19" width="9.140625" style="2"/>
    <col min="20" max="20" width="19.7109375" style="2" customWidth="1"/>
    <col min="21" max="16384" width="9.140625" style="2"/>
  </cols>
  <sheetData>
    <row r="2" spans="1:20" ht="18.75" x14ac:dyDescent="0.3">
      <c r="K2" s="24"/>
      <c r="L2" s="24"/>
      <c r="M2" s="24"/>
      <c r="N2" s="24"/>
      <c r="O2" s="24"/>
      <c r="P2" s="24"/>
      <c r="Q2" s="24" t="s">
        <v>13</v>
      </c>
      <c r="R2" s="25"/>
    </row>
    <row r="3" spans="1:20" ht="18.75" x14ac:dyDescent="0.3">
      <c r="K3" s="24"/>
      <c r="L3" s="24"/>
      <c r="M3" s="24"/>
      <c r="N3" s="24" t="s">
        <v>12</v>
      </c>
      <c r="P3" s="24"/>
      <c r="Q3" s="25"/>
      <c r="R3" s="25"/>
      <c r="S3" s="2" t="s">
        <v>17</v>
      </c>
    </row>
    <row r="4" spans="1:20" ht="18.75" x14ac:dyDescent="0.3">
      <c r="K4" s="24"/>
      <c r="L4" s="24"/>
      <c r="M4" s="24"/>
      <c r="N4" s="24" t="s">
        <v>14</v>
      </c>
      <c r="P4" s="24"/>
      <c r="Q4" s="25"/>
      <c r="R4" s="25"/>
      <c r="S4" s="2" t="s">
        <v>17</v>
      </c>
    </row>
    <row r="5" spans="1:20" ht="18" customHeight="1" x14ac:dyDescent="0.25">
      <c r="K5" s="24"/>
      <c r="L5" s="24"/>
      <c r="M5" s="24"/>
      <c r="N5" s="22"/>
      <c r="O5" s="47"/>
      <c r="P5" s="47"/>
      <c r="Q5" s="47"/>
      <c r="R5" s="47"/>
      <c r="S5"/>
    </row>
    <row r="6" spans="1:20" ht="18.75" x14ac:dyDescent="0.3">
      <c r="K6" s="25"/>
      <c r="L6" s="25"/>
      <c r="M6" s="25"/>
      <c r="N6" s="30" t="s">
        <v>57</v>
      </c>
      <c r="O6" s="43"/>
      <c r="P6" s="30"/>
      <c r="Q6" s="30"/>
      <c r="R6" s="43"/>
      <c r="S6" s="2" t="s">
        <v>58</v>
      </c>
    </row>
    <row r="7" spans="1:20" ht="20.25" customHeight="1" x14ac:dyDescent="0.2">
      <c r="K7" s="29"/>
      <c r="L7" s="29"/>
      <c r="M7" s="29"/>
      <c r="N7" s="45" t="s">
        <v>15</v>
      </c>
      <c r="O7" s="45"/>
      <c r="P7" s="26" t="s">
        <v>16</v>
      </c>
      <c r="Q7" s="46" t="s">
        <v>59</v>
      </c>
      <c r="R7" s="46"/>
    </row>
    <row r="8" spans="1:20" ht="14.25" customHeight="1" x14ac:dyDescent="0.3">
      <c r="K8" s="25"/>
      <c r="L8" s="25"/>
      <c r="M8" s="25"/>
      <c r="N8" s="25"/>
      <c r="O8" s="25" t="s">
        <v>48</v>
      </c>
      <c r="P8" s="25"/>
      <c r="Q8" s="25"/>
      <c r="R8" s="25"/>
    </row>
    <row r="9" spans="1:20" ht="15.75" customHeight="1" x14ac:dyDescent="0.2">
      <c r="K9" s="23"/>
      <c r="L9" s="23"/>
      <c r="N9" s="23"/>
      <c r="O9" s="48" t="s">
        <v>47</v>
      </c>
      <c r="P9" s="48"/>
      <c r="Q9" s="48"/>
      <c r="R9" s="27" t="s">
        <v>32</v>
      </c>
    </row>
    <row r="10" spans="1:20" ht="19.5" customHeight="1" x14ac:dyDescent="0.3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16.5" customHeight="1" x14ac:dyDescent="0.3">
      <c r="A11" s="49" t="s">
        <v>11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0" ht="15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0" ht="15" customHeight="1" x14ac:dyDescent="0.2">
      <c r="A13" s="50" t="s">
        <v>42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20" ht="15.75" customHeight="1" x14ac:dyDescent="0.25">
      <c r="A14" s="53" t="s">
        <v>18</v>
      </c>
      <c r="B14" s="53" t="s">
        <v>19</v>
      </c>
      <c r="C14" s="53" t="s">
        <v>0</v>
      </c>
      <c r="D14" s="58" t="s">
        <v>53</v>
      </c>
      <c r="E14" s="53" t="s">
        <v>20</v>
      </c>
      <c r="F14" s="58" t="s">
        <v>60</v>
      </c>
      <c r="G14" s="52" t="s">
        <v>22</v>
      </c>
      <c r="H14" s="52"/>
      <c r="I14" s="52"/>
      <c r="J14" s="52"/>
      <c r="K14" s="52"/>
      <c r="L14" s="52"/>
      <c r="M14" s="52" t="s">
        <v>21</v>
      </c>
      <c r="N14" s="52"/>
      <c r="O14" s="52"/>
      <c r="P14" s="52" t="s">
        <v>1</v>
      </c>
      <c r="Q14" s="53" t="s">
        <v>30</v>
      </c>
      <c r="R14" s="53" t="s">
        <v>31</v>
      </c>
    </row>
    <row r="15" spans="1:20" ht="93.75" customHeight="1" x14ac:dyDescent="0.25">
      <c r="A15" s="53"/>
      <c r="B15" s="53"/>
      <c r="C15" s="53"/>
      <c r="D15" s="59"/>
      <c r="E15" s="53"/>
      <c r="F15" s="59"/>
      <c r="G15" s="4" t="s">
        <v>25</v>
      </c>
      <c r="H15" s="4" t="s">
        <v>2</v>
      </c>
      <c r="I15" s="4" t="s">
        <v>23</v>
      </c>
      <c r="J15" s="4" t="s">
        <v>24</v>
      </c>
      <c r="K15" s="4" t="s">
        <v>3</v>
      </c>
      <c r="L15" s="4" t="s">
        <v>26</v>
      </c>
      <c r="M15" s="4" t="s">
        <v>27</v>
      </c>
      <c r="N15" s="4" t="s">
        <v>28</v>
      </c>
      <c r="O15" s="4" t="s">
        <v>29</v>
      </c>
      <c r="P15" s="52"/>
      <c r="Q15" s="53"/>
      <c r="R15" s="53"/>
      <c r="S15" s="2" t="s">
        <v>49</v>
      </c>
      <c r="T15" s="5"/>
    </row>
    <row r="16" spans="1:20" ht="17.25" customHeight="1" x14ac:dyDescent="0.2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4">
        <v>14</v>
      </c>
      <c r="O16" s="34">
        <v>15</v>
      </c>
      <c r="P16" s="34">
        <v>16</v>
      </c>
      <c r="Q16" s="34">
        <v>17</v>
      </c>
      <c r="R16" s="34">
        <v>18</v>
      </c>
      <c r="S16" s="3"/>
      <c r="T16" s="5"/>
    </row>
    <row r="17" spans="1:21" ht="17.25" customHeight="1" x14ac:dyDescent="0.35">
      <c r="A17" s="57" t="s">
        <v>33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T17" s="5"/>
    </row>
    <row r="18" spans="1:21" ht="47.25" customHeight="1" x14ac:dyDescent="0.35">
      <c r="A18" s="9">
        <v>1</v>
      </c>
      <c r="B18" s="61" t="s">
        <v>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5"/>
    </row>
    <row r="19" spans="1:21" ht="17.25" customHeight="1" x14ac:dyDescent="0.25">
      <c r="A19" s="9">
        <v>2</v>
      </c>
      <c r="B19" s="17" t="s">
        <v>4</v>
      </c>
      <c r="C19" s="12">
        <v>1</v>
      </c>
      <c r="D19" s="12"/>
      <c r="E19" s="10">
        <v>6992</v>
      </c>
      <c r="F19" s="10">
        <f>C19*E19</f>
        <v>6992</v>
      </c>
      <c r="G19" s="10"/>
      <c r="H19" s="42"/>
      <c r="I19" s="42"/>
      <c r="J19" s="42"/>
      <c r="K19" s="42"/>
      <c r="L19" s="42"/>
      <c r="M19" s="42"/>
      <c r="N19" s="42"/>
      <c r="O19" s="42"/>
      <c r="P19" s="42"/>
      <c r="Q19" s="10">
        <f>(C19*E19)+G19+H19+I19+J19+K19+L19+M19+N19+P19</f>
        <v>6992</v>
      </c>
      <c r="R19" s="10">
        <f>Q19*12</f>
        <v>83904</v>
      </c>
      <c r="T19" s="5"/>
    </row>
    <row r="20" spans="1:21" ht="17.25" customHeight="1" x14ac:dyDescent="0.25">
      <c r="A20" s="9">
        <v>3</v>
      </c>
      <c r="B20" s="17" t="s">
        <v>35</v>
      </c>
      <c r="C20" s="12">
        <v>1</v>
      </c>
      <c r="D20" s="12"/>
      <c r="E20" s="10">
        <v>6646</v>
      </c>
      <c r="F20" s="10">
        <f t="shared" ref="F20:F21" si="0">C20*E20</f>
        <v>6646</v>
      </c>
      <c r="G20" s="10"/>
      <c r="H20" s="42"/>
      <c r="I20" s="42"/>
      <c r="J20" s="42"/>
      <c r="K20" s="42"/>
      <c r="L20" s="42"/>
      <c r="M20" s="42"/>
      <c r="N20" s="42"/>
      <c r="O20" s="42"/>
      <c r="P20" s="42"/>
      <c r="Q20" s="10">
        <f t="shared" ref="Q20:Q21" si="1">(C20*E20)+G20+H20+I20+J20+K20+L20+M20+N20+P20</f>
        <v>6646</v>
      </c>
      <c r="R20" s="10">
        <f t="shared" ref="R20:R21" si="2">Q20*12</f>
        <v>79752</v>
      </c>
      <c r="T20" s="5"/>
    </row>
    <row r="21" spans="1:21" ht="17.25" customHeight="1" x14ac:dyDescent="0.25">
      <c r="A21" s="9">
        <v>4</v>
      </c>
      <c r="B21" s="9" t="s">
        <v>8</v>
      </c>
      <c r="C21" s="12">
        <v>0.5</v>
      </c>
      <c r="D21" s="12"/>
      <c r="E21" s="10">
        <v>5916</v>
      </c>
      <c r="F21" s="10">
        <f t="shared" si="0"/>
        <v>2958</v>
      </c>
      <c r="G21" s="10"/>
      <c r="H21" s="42"/>
      <c r="I21" s="42"/>
      <c r="J21" s="42"/>
      <c r="K21" s="42"/>
      <c r="L21" s="42"/>
      <c r="M21" s="42"/>
      <c r="N21" s="42"/>
      <c r="O21" s="42"/>
      <c r="P21" s="42"/>
      <c r="Q21" s="10">
        <f t="shared" si="1"/>
        <v>2958</v>
      </c>
      <c r="R21" s="10">
        <f t="shared" si="2"/>
        <v>35496</v>
      </c>
      <c r="T21" s="5"/>
    </row>
    <row r="22" spans="1:21" s="7" customFormat="1" ht="17.25" customHeight="1" x14ac:dyDescent="0.25">
      <c r="A22" s="9">
        <v>5</v>
      </c>
      <c r="B22" s="31" t="s">
        <v>34</v>
      </c>
      <c r="C22" s="33">
        <f>SUM(C19:C21)</f>
        <v>2.5</v>
      </c>
      <c r="D22" s="33"/>
      <c r="E22" s="3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18">
        <f>Q19+Q20+Q21</f>
        <v>16596</v>
      </c>
      <c r="R22" s="18">
        <f>R19+R20+R21</f>
        <v>199152</v>
      </c>
      <c r="T22" s="8"/>
    </row>
    <row r="23" spans="1:21" ht="17.25" customHeight="1" x14ac:dyDescent="0.25">
      <c r="A23" s="9">
        <v>6</v>
      </c>
      <c r="B23" s="60" t="s">
        <v>55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T23" s="5"/>
    </row>
    <row r="24" spans="1:21" ht="17.25" customHeight="1" x14ac:dyDescent="0.25">
      <c r="A24" s="9">
        <v>7</v>
      </c>
      <c r="B24" s="9" t="s">
        <v>5</v>
      </c>
      <c r="C24" s="12">
        <v>0.5</v>
      </c>
      <c r="D24" s="12"/>
      <c r="E24" s="10">
        <v>6992</v>
      </c>
      <c r="F24" s="10">
        <f>C24*E24</f>
        <v>3496</v>
      </c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0">
        <f>(C24*E24)+G24+H24+I24+J24+K24+L24+M24+N24+P24</f>
        <v>3496</v>
      </c>
      <c r="R24" s="10">
        <f>Q24*12</f>
        <v>41952</v>
      </c>
      <c r="T24" s="5"/>
    </row>
    <row r="25" spans="1:21" ht="17.25" customHeight="1" x14ac:dyDescent="0.25">
      <c r="A25" s="9">
        <v>8</v>
      </c>
      <c r="B25" s="9" t="s">
        <v>6</v>
      </c>
      <c r="C25" s="12">
        <v>1</v>
      </c>
      <c r="D25" s="12"/>
      <c r="E25" s="10">
        <v>6646</v>
      </c>
      <c r="F25" s="10">
        <f t="shared" ref="F25:F26" si="3">C25*E25</f>
        <v>6646</v>
      </c>
      <c r="G25" s="10"/>
      <c r="H25" s="42"/>
      <c r="I25" s="42"/>
      <c r="J25" s="42"/>
      <c r="K25" s="42"/>
      <c r="L25" s="42"/>
      <c r="M25" s="42"/>
      <c r="N25" s="42"/>
      <c r="O25" s="42"/>
      <c r="P25" s="42"/>
      <c r="Q25" s="10">
        <f t="shared" ref="Q25:Q26" si="4">(C25*E25)+G25+H25+I25+J25+K25+L25+M25+N25+P25</f>
        <v>6646</v>
      </c>
      <c r="R25" s="10">
        <f t="shared" ref="R25:R31" si="5">Q25*12</f>
        <v>79752</v>
      </c>
      <c r="T25" s="5"/>
    </row>
    <row r="26" spans="1:21" ht="17.25" customHeight="1" x14ac:dyDescent="0.25">
      <c r="A26" s="9">
        <v>9</v>
      </c>
      <c r="B26" s="17" t="s">
        <v>7</v>
      </c>
      <c r="C26" s="12">
        <v>1.75</v>
      </c>
      <c r="D26" s="12"/>
      <c r="E26" s="10">
        <v>5403</v>
      </c>
      <c r="F26" s="10">
        <f t="shared" si="3"/>
        <v>9455.25</v>
      </c>
      <c r="G26" s="10"/>
      <c r="H26" s="42"/>
      <c r="I26" s="42"/>
      <c r="J26" s="42"/>
      <c r="K26" s="42"/>
      <c r="L26" s="42"/>
      <c r="M26" s="42"/>
      <c r="N26" s="42"/>
      <c r="O26" s="42"/>
      <c r="P26" s="42"/>
      <c r="Q26" s="10">
        <f t="shared" si="4"/>
        <v>9455.25</v>
      </c>
      <c r="R26" s="10">
        <f t="shared" si="5"/>
        <v>113463</v>
      </c>
      <c r="T26" s="5"/>
    </row>
    <row r="27" spans="1:21" ht="14.25" customHeight="1" x14ac:dyDescent="0.25">
      <c r="A27" s="9">
        <v>10</v>
      </c>
      <c r="B27" s="36" t="s">
        <v>34</v>
      </c>
      <c r="C27" s="33">
        <f>SUM(C24:C26)</f>
        <v>3.25</v>
      </c>
      <c r="D27" s="33"/>
      <c r="E27" s="33" t="s">
        <v>40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8">
        <f>SUM(Q24:Q26)</f>
        <v>19597.25</v>
      </c>
      <c r="R27" s="18">
        <f>SUM(R24:R26)</f>
        <v>235167</v>
      </c>
      <c r="T27" s="5"/>
    </row>
    <row r="28" spans="1:21" ht="17.25" customHeight="1" x14ac:dyDescent="0.25">
      <c r="A28" s="9">
        <v>11</v>
      </c>
      <c r="B28" s="31" t="s">
        <v>41</v>
      </c>
      <c r="C28" s="18">
        <f t="shared" ref="C28:P28" si="6">C22+C27</f>
        <v>5.75</v>
      </c>
      <c r="D28" s="18"/>
      <c r="E28" s="18" t="s">
        <v>40</v>
      </c>
      <c r="F28" s="18"/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 t="shared" si="6"/>
        <v>0</v>
      </c>
      <c r="L28" s="18">
        <f t="shared" si="6"/>
        <v>0</v>
      </c>
      <c r="M28" s="18">
        <f t="shared" si="6"/>
        <v>0</v>
      </c>
      <c r="N28" s="18">
        <f t="shared" si="6"/>
        <v>0</v>
      </c>
      <c r="O28" s="18">
        <f t="shared" si="6"/>
        <v>0</v>
      </c>
      <c r="P28" s="18">
        <f t="shared" si="6"/>
        <v>0</v>
      </c>
      <c r="Q28" s="18">
        <f>Q22+Q27</f>
        <v>36193.25</v>
      </c>
      <c r="R28" s="18">
        <f>R22+R27</f>
        <v>434319</v>
      </c>
      <c r="T28" s="5"/>
    </row>
    <row r="29" spans="1:21" s="13" customFormat="1" ht="30" customHeight="1" x14ac:dyDescent="0.25">
      <c r="A29" s="9">
        <v>12</v>
      </c>
      <c r="B29" s="37" t="s">
        <v>37</v>
      </c>
      <c r="C29" s="11" t="s">
        <v>40</v>
      </c>
      <c r="D29" s="11"/>
      <c r="E29" s="6" t="s">
        <v>40</v>
      </c>
      <c r="F29" s="6"/>
      <c r="G29" s="6" t="s">
        <v>40</v>
      </c>
      <c r="H29" s="6" t="s">
        <v>40</v>
      </c>
      <c r="I29" s="6" t="s">
        <v>40</v>
      </c>
      <c r="J29" s="6" t="s">
        <v>40</v>
      </c>
      <c r="K29" s="6" t="s">
        <v>40</v>
      </c>
      <c r="L29" s="6" t="s">
        <v>40</v>
      </c>
      <c r="M29" s="6" t="s">
        <v>40</v>
      </c>
      <c r="N29" s="6" t="s">
        <v>40</v>
      </c>
      <c r="O29" s="6" t="s">
        <v>40</v>
      </c>
      <c r="P29" s="6" t="s">
        <v>40</v>
      </c>
      <c r="Q29" s="6">
        <v>10000</v>
      </c>
      <c r="R29" s="6">
        <f>Q29*10</f>
        <v>100000</v>
      </c>
      <c r="S29" s="13" t="s">
        <v>44</v>
      </c>
      <c r="T29" s="14"/>
    </row>
    <row r="30" spans="1:21" s="13" customFormat="1" ht="31.5" customHeight="1" x14ac:dyDescent="0.25">
      <c r="A30" s="9">
        <v>13</v>
      </c>
      <c r="B30" s="38" t="s">
        <v>38</v>
      </c>
      <c r="C30" s="12" t="s">
        <v>40</v>
      </c>
      <c r="D30" s="12"/>
      <c r="E30" s="10" t="s">
        <v>40</v>
      </c>
      <c r="F30" s="1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>
        <v>15000</v>
      </c>
      <c r="R30" s="10">
        <f t="shared" si="5"/>
        <v>180000</v>
      </c>
      <c r="S30" s="44" t="s">
        <v>51</v>
      </c>
      <c r="T30" s="44"/>
      <c r="U30" s="39"/>
    </row>
    <row r="31" spans="1:21" s="13" customFormat="1" ht="30.75" customHeight="1" x14ac:dyDescent="0.25">
      <c r="A31" s="9">
        <v>14</v>
      </c>
      <c r="B31" s="38" t="s">
        <v>39</v>
      </c>
      <c r="C31" s="12" t="s">
        <v>40</v>
      </c>
      <c r="D31" s="12"/>
      <c r="E31" s="10" t="s">
        <v>40</v>
      </c>
      <c r="F31" s="10"/>
      <c r="G31" s="10" t="s">
        <v>40</v>
      </c>
      <c r="H31" s="10" t="s">
        <v>40</v>
      </c>
      <c r="I31" s="10" t="s">
        <v>40</v>
      </c>
      <c r="J31" s="10" t="s">
        <v>40</v>
      </c>
      <c r="K31" s="10" t="s">
        <v>40</v>
      </c>
      <c r="L31" s="10" t="s">
        <v>40</v>
      </c>
      <c r="M31" s="10" t="s">
        <v>40</v>
      </c>
      <c r="N31" s="10" t="s">
        <v>40</v>
      </c>
      <c r="O31" s="10" t="s">
        <v>40</v>
      </c>
      <c r="P31" s="10" t="s">
        <v>40</v>
      </c>
      <c r="Q31" s="10">
        <v>0</v>
      </c>
      <c r="R31" s="10">
        <f t="shared" si="5"/>
        <v>0</v>
      </c>
      <c r="S31" s="44"/>
      <c r="T31" s="44"/>
      <c r="U31" s="39"/>
    </row>
    <row r="32" spans="1:21" s="13" customFormat="1" ht="30.75" customHeight="1" x14ac:dyDescent="0.25">
      <c r="A32" s="9">
        <v>15</v>
      </c>
      <c r="B32" s="38" t="s">
        <v>50</v>
      </c>
      <c r="C32" s="12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4"/>
      <c r="T32" s="44"/>
      <c r="U32" s="39"/>
    </row>
    <row r="33" spans="1:21" ht="33.75" customHeight="1" thickBot="1" x14ac:dyDescent="0.3">
      <c r="A33" s="55" t="s">
        <v>43</v>
      </c>
      <c r="B33" s="56"/>
      <c r="C33" s="15">
        <f>C28</f>
        <v>5.75</v>
      </c>
      <c r="D33" s="15"/>
      <c r="E33" s="15" t="str">
        <f t="shared" ref="E33:P33" si="7">E28</f>
        <v>х</v>
      </c>
      <c r="F33" s="15"/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6">
        <f>Q28+Q29+Q30+Q31</f>
        <v>61193.25</v>
      </c>
      <c r="R33" s="16">
        <f>R28+R29+R30+R31</f>
        <v>714319</v>
      </c>
      <c r="S33" s="44"/>
      <c r="T33" s="44"/>
      <c r="U33" s="40"/>
    </row>
    <row r="34" spans="1:21" ht="9.75" customHeight="1" x14ac:dyDescent="0.2">
      <c r="B34" s="20"/>
      <c r="C34" s="21"/>
      <c r="D34" s="21"/>
      <c r="E34" s="21"/>
      <c r="F34" s="21"/>
      <c r="G34" s="21"/>
      <c r="J34" s="21"/>
      <c r="K34" s="21"/>
      <c r="L34" s="21"/>
      <c r="M34" s="21"/>
      <c r="N34" s="21"/>
      <c r="O34" s="21"/>
      <c r="P34" s="21"/>
      <c r="Q34" s="21"/>
      <c r="S34" s="44"/>
      <c r="T34" s="44"/>
    </row>
    <row r="35" spans="1:21" ht="15.75" x14ac:dyDescent="0.25">
      <c r="H35" s="54" t="s">
        <v>36</v>
      </c>
      <c r="I35" s="54"/>
      <c r="J35" s="35"/>
      <c r="L35" s="32"/>
    </row>
    <row r="36" spans="1:21" x14ac:dyDescent="0.2">
      <c r="H36" s="48" t="s">
        <v>15</v>
      </c>
      <c r="I36" s="48"/>
      <c r="J36" s="26" t="s">
        <v>16</v>
      </c>
      <c r="L36" s="28" t="s">
        <v>56</v>
      </c>
      <c r="M36" s="21"/>
      <c r="N36" s="21"/>
      <c r="O36" s="21"/>
      <c r="P36" s="21"/>
      <c r="Q36" s="21"/>
    </row>
    <row r="37" spans="1:21" s="1" customFormat="1" ht="15.75" x14ac:dyDescent="0.25">
      <c r="G37" s="19" t="s">
        <v>45</v>
      </c>
      <c r="H37" s="54" t="s">
        <v>9</v>
      </c>
      <c r="I37" s="54"/>
      <c r="J37" s="35"/>
      <c r="L37" s="32"/>
      <c r="S37" s="2"/>
      <c r="T37" s="2"/>
    </row>
    <row r="38" spans="1:21" x14ac:dyDescent="0.2">
      <c r="H38" s="48" t="s">
        <v>15</v>
      </c>
      <c r="I38" s="48"/>
      <c r="J38" s="26" t="s">
        <v>16</v>
      </c>
      <c r="L38" s="28" t="s">
        <v>56</v>
      </c>
    </row>
    <row r="39" spans="1:21" ht="15.75" x14ac:dyDescent="0.25">
      <c r="H39" s="32" t="s">
        <v>54</v>
      </c>
      <c r="I39" s="19"/>
      <c r="J39" s="32"/>
      <c r="L39" s="32"/>
      <c r="S39" s="2" t="s">
        <v>46</v>
      </c>
    </row>
    <row r="40" spans="1:21" x14ac:dyDescent="0.2">
      <c r="H40" s="48" t="s">
        <v>15</v>
      </c>
      <c r="I40" s="48"/>
      <c r="J40" s="26" t="s">
        <v>16</v>
      </c>
      <c r="L40" s="28" t="s">
        <v>56</v>
      </c>
    </row>
    <row r="41" spans="1:21" ht="15.75" x14ac:dyDescent="0.25">
      <c r="B41" s="2"/>
      <c r="C41" s="19"/>
      <c r="D41" s="19"/>
      <c r="E41" s="19"/>
      <c r="F41" s="19"/>
      <c r="G41" s="19"/>
      <c r="H41" s="19"/>
    </row>
  </sheetData>
  <mergeCells count="27">
    <mergeCell ref="H40:I40"/>
    <mergeCell ref="A33:B33"/>
    <mergeCell ref="Q14:Q15"/>
    <mergeCell ref="A17:R17"/>
    <mergeCell ref="A14:A15"/>
    <mergeCell ref="B14:B15"/>
    <mergeCell ref="C14:C15"/>
    <mergeCell ref="E14:E15"/>
    <mergeCell ref="D14:D15"/>
    <mergeCell ref="F14:F15"/>
    <mergeCell ref="H36:I36"/>
    <mergeCell ref="H38:I38"/>
    <mergeCell ref="A10:R10"/>
    <mergeCell ref="A11:R11"/>
    <mergeCell ref="A13:R13"/>
    <mergeCell ref="A12:R12"/>
    <mergeCell ref="G14:L14"/>
    <mergeCell ref="P14:P15"/>
    <mergeCell ref="M14:O14"/>
    <mergeCell ref="R14:R15"/>
    <mergeCell ref="H35:I35"/>
    <mergeCell ref="H37:I37"/>
    <mergeCell ref="S30:T34"/>
    <mergeCell ref="N7:O7"/>
    <mergeCell ref="Q7:R7"/>
    <mergeCell ref="O5:R5"/>
    <mergeCell ref="O9:Q9"/>
  </mergeCells>
  <pageMargins left="0.23622047244094491" right="0" top="0.35433070866141736" bottom="0.35433070866141736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2019-12-19T10:27:24Z</cp:lastPrinted>
  <dcterms:created xsi:type="dcterms:W3CDTF">2019-12-19T08:02:12Z</dcterms:created>
  <dcterms:modified xsi:type="dcterms:W3CDTF">2023-01-18T10:46:41Z</dcterms:modified>
</cp:coreProperties>
</file>